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C31" i="1"/>
  <c r="G30" i="1"/>
  <c r="G29" i="1"/>
  <c r="G28" i="1"/>
  <c r="F28" i="1"/>
  <c r="E28" i="1"/>
  <c r="D28" i="1"/>
  <c r="C28" i="1"/>
  <c r="B28" i="1"/>
  <c r="G27" i="1"/>
  <c r="C27" i="1"/>
  <c r="G26" i="1"/>
  <c r="G25" i="1"/>
  <c r="G24" i="1"/>
  <c r="F24" i="1"/>
  <c r="F22" i="1" s="1"/>
  <c r="F21" i="1" s="1"/>
  <c r="E24" i="1"/>
  <c r="E22" i="1" s="1"/>
  <c r="E21" i="1" s="1"/>
  <c r="D24" i="1"/>
  <c r="C24" i="1" s="1"/>
  <c r="B24" i="1"/>
  <c r="B22" i="1" s="1"/>
  <c r="B21" i="1" s="1"/>
  <c r="B33" i="1" s="1"/>
  <c r="G23" i="1"/>
  <c r="G19" i="1"/>
  <c r="C19" i="1"/>
  <c r="G18" i="1"/>
  <c r="G17" i="1"/>
  <c r="G16" i="1" s="1"/>
  <c r="F16" i="1"/>
  <c r="E16" i="1"/>
  <c r="D16" i="1"/>
  <c r="C16" i="1"/>
  <c r="B16" i="1"/>
  <c r="G15" i="1"/>
  <c r="C15" i="1"/>
  <c r="G14" i="1"/>
  <c r="G13" i="1"/>
  <c r="C13" i="1"/>
  <c r="G12" i="1"/>
  <c r="F12" i="1"/>
  <c r="F10" i="1" s="1"/>
  <c r="F9" i="1" s="1"/>
  <c r="E12" i="1"/>
  <c r="E10" i="1" s="1"/>
  <c r="E9" i="1" s="1"/>
  <c r="D12" i="1"/>
  <c r="D10" i="1" s="1"/>
  <c r="C12" i="1"/>
  <c r="B12" i="1"/>
  <c r="B10" i="1" s="1"/>
  <c r="B9" i="1" s="1"/>
  <c r="G11" i="1"/>
  <c r="A5" i="1"/>
  <c r="A2" i="1"/>
  <c r="E33" i="1" l="1"/>
  <c r="F33" i="1"/>
  <c r="G10" i="1"/>
  <c r="G9" i="1" s="1"/>
  <c r="D9" i="1"/>
  <c r="C10" i="1"/>
  <c r="C9" i="1" s="1"/>
  <c r="D22" i="1"/>
  <c r="D21" i="1" l="1"/>
  <c r="D33" i="1" s="1"/>
  <c r="G22" i="1"/>
  <c r="G21" i="1" s="1"/>
  <c r="G33" i="1" s="1"/>
  <c r="C22" i="1"/>
  <c r="C21" i="1" s="1"/>
  <c r="C33" i="1" s="1"/>
</calcChain>
</file>

<file path=xl/sharedStrings.xml><?xml version="1.0" encoding="utf-8"?>
<sst xmlns="http://schemas.openxmlformats.org/spreadsheetml/2006/main" count="35" uniqueCount="25">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</sst>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0" fontId="1" fillId="0" borderId="5" xfId="0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left" vertical="center" indent="6"/>
    </xf>
    <xf numFmtId="4" fontId="3" fillId="0" borderId="13" xfId="0" applyNumberFormat="1" applyFont="1" applyFill="1" applyBorder="1" applyAlignment="1" applyProtection="1">
      <alignment vertical="center"/>
      <protection locked="0"/>
    </xf>
    <xf numFmtId="164" fontId="3" fillId="0" borderId="13" xfId="0" applyNumberFormat="1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left" vertical="center" indent="9"/>
    </xf>
    <xf numFmtId="4" fontId="4" fillId="0" borderId="13" xfId="0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vertical="center"/>
    </xf>
    <xf numFmtId="0" fontId="0" fillId="0" borderId="5" xfId="0" applyFill="1" applyBorder="1" applyAlignment="1">
      <alignment horizontal="right" vertical="center"/>
    </xf>
    <xf numFmtId="0" fontId="1" fillId="0" borderId="13" xfId="0" applyFont="1" applyFill="1" applyBorder="1" applyAlignment="1">
      <alignment horizontal="left" indent="3"/>
    </xf>
    <xf numFmtId="0" fontId="0" fillId="0" borderId="0" xfId="0" applyProtection="1">
      <protection locked="0"/>
    </xf>
    <xf numFmtId="0" fontId="1" fillId="0" borderId="13" xfId="0" applyFont="1" applyFill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\Documents\Documentos\Trabajo%20externo\Asesor&#237;a%20Yuriria\Deuda\Pagina\3er%20Trimestre%202021\Disciplina%20financiera\Excel\0361_IDF_MYUR_000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30 de septiembre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A11" sqref="A11"/>
    </sheetView>
  </sheetViews>
  <sheetFormatPr baseColWidth="10" defaultColWidth="0" defaultRowHeight="0" zeroHeight="1" x14ac:dyDescent="0.3"/>
  <cols>
    <col min="1" max="1" width="111.88671875" customWidth="1"/>
    <col min="2" max="6" width="20.6640625" style="34" customWidth="1"/>
    <col min="7" max="7" width="17.5546875" style="34" customWidth="1"/>
    <col min="8" max="16384" width="10.88671875" hidden="1"/>
  </cols>
  <sheetData>
    <row r="1" spans="1:7" ht="21" x14ac:dyDescent="0.3">
      <c r="A1" s="1" t="s">
        <v>0</v>
      </c>
      <c r="B1" s="2"/>
      <c r="C1" s="2"/>
      <c r="D1" s="2"/>
      <c r="E1" s="2"/>
      <c r="F1" s="2"/>
      <c r="G1" s="2"/>
    </row>
    <row r="2" spans="1:7" ht="14.4" x14ac:dyDescent="0.3">
      <c r="A2" s="3" t="str">
        <f>ENTE_PUBLICO_A</f>
        <v>MUNICIPIO DE YURIRIA, Gobierno del Estado de Guanajuato (a)</v>
      </c>
      <c r="B2" s="4"/>
      <c r="C2" s="4"/>
      <c r="D2" s="4"/>
      <c r="E2" s="4"/>
      <c r="F2" s="4"/>
      <c r="G2" s="5"/>
    </row>
    <row r="3" spans="1:7" ht="14.4" x14ac:dyDescent="0.3">
      <c r="A3" s="6" t="s">
        <v>1</v>
      </c>
      <c r="B3" s="7"/>
      <c r="C3" s="7"/>
      <c r="D3" s="7"/>
      <c r="E3" s="7"/>
      <c r="F3" s="7"/>
      <c r="G3" s="8"/>
    </row>
    <row r="4" spans="1:7" ht="14.4" x14ac:dyDescent="0.3">
      <c r="A4" s="6" t="s">
        <v>2</v>
      </c>
      <c r="B4" s="7"/>
      <c r="C4" s="7"/>
      <c r="D4" s="7"/>
      <c r="E4" s="7"/>
      <c r="F4" s="7"/>
      <c r="G4" s="8"/>
    </row>
    <row r="5" spans="1:7" ht="14.4" x14ac:dyDescent="0.3">
      <c r="A5" s="6" t="str">
        <f>TRIMESTRE</f>
        <v>Del 1 de enero al 30 de septiembre de 2021 (b)</v>
      </c>
      <c r="B5" s="7"/>
      <c r="C5" s="7"/>
      <c r="D5" s="7"/>
      <c r="E5" s="7"/>
      <c r="F5" s="7"/>
      <c r="G5" s="8"/>
    </row>
    <row r="6" spans="1:7" ht="14.4" x14ac:dyDescent="0.3">
      <c r="A6" s="9" t="s">
        <v>3</v>
      </c>
      <c r="B6" s="10"/>
      <c r="C6" s="10"/>
      <c r="D6" s="10"/>
      <c r="E6" s="10"/>
      <c r="F6" s="10"/>
      <c r="G6" s="11"/>
    </row>
    <row r="7" spans="1:7" ht="14.4" x14ac:dyDescent="0.3">
      <c r="A7" s="12" t="s">
        <v>4</v>
      </c>
      <c r="B7" s="13" t="s">
        <v>5</v>
      </c>
      <c r="C7" s="13"/>
      <c r="D7" s="13"/>
      <c r="E7" s="13"/>
      <c r="F7" s="13"/>
      <c r="G7" s="13" t="s">
        <v>6</v>
      </c>
    </row>
    <row r="8" spans="1:7" ht="28.8" x14ac:dyDescent="0.3">
      <c r="A8" s="14"/>
      <c r="B8" s="15" t="s">
        <v>7</v>
      </c>
      <c r="C8" s="16" t="s">
        <v>8</v>
      </c>
      <c r="D8" s="16" t="s">
        <v>9</v>
      </c>
      <c r="E8" s="16" t="s">
        <v>10</v>
      </c>
      <c r="F8" s="16" t="s">
        <v>11</v>
      </c>
      <c r="G8" s="17"/>
    </row>
    <row r="9" spans="1:7" ht="14.4" x14ac:dyDescent="0.3">
      <c r="A9" s="18" t="s">
        <v>12</v>
      </c>
      <c r="B9" s="19">
        <f>SUM(B10,B11,B12,B15,B16,B19)</f>
        <v>62384770.670000002</v>
      </c>
      <c r="C9" s="19">
        <f t="shared" ref="C9:F9" si="0">SUM(C10,C11,C12,C15,C16,C19)</f>
        <v>786660.08999999217</v>
      </c>
      <c r="D9" s="19">
        <f t="shared" si="0"/>
        <v>63171430.75999999</v>
      </c>
      <c r="E9" s="19">
        <f t="shared" si="0"/>
        <v>40624197.659999996</v>
      </c>
      <c r="F9" s="19">
        <f t="shared" si="0"/>
        <v>40332215.780000001</v>
      </c>
      <c r="G9" s="19">
        <f>SUM(G10,G11,G12,G15,G16,G19)</f>
        <v>22547233.099999998</v>
      </c>
    </row>
    <row r="10" spans="1:7" ht="14.4" x14ac:dyDescent="0.3">
      <c r="A10" s="20" t="s">
        <v>13</v>
      </c>
      <c r="B10" s="21">
        <f>62384770.67-B12-B15-B19</f>
        <v>58431467.390000001</v>
      </c>
      <c r="C10" s="21">
        <f>+D10-B10</f>
        <v>-1418389.3200000077</v>
      </c>
      <c r="D10" s="21">
        <f>63171430.76-D12-D15-D19</f>
        <v>57013078.069999993</v>
      </c>
      <c r="E10" s="22">
        <f>40624197.66-E12-E15-E19</f>
        <v>37855333.409999996</v>
      </c>
      <c r="F10" s="22">
        <f>40332215.78-F12-F15-F19</f>
        <v>37563351.530000001</v>
      </c>
      <c r="G10" s="23">
        <f>D10-E10</f>
        <v>19157744.659999996</v>
      </c>
    </row>
    <row r="11" spans="1:7" ht="14.4" x14ac:dyDescent="0.3">
      <c r="A11" s="20" t="s">
        <v>14</v>
      </c>
      <c r="B11" s="21"/>
      <c r="C11" s="21"/>
      <c r="D11" s="21"/>
      <c r="E11" s="21"/>
      <c r="F11" s="21"/>
      <c r="G11" s="23">
        <f>D11-E11</f>
        <v>0</v>
      </c>
    </row>
    <row r="12" spans="1:7" ht="14.4" x14ac:dyDescent="0.3">
      <c r="A12" s="20" t="s">
        <v>15</v>
      </c>
      <c r="B12" s="21">
        <f>SUM(B13:B14)</f>
        <v>0</v>
      </c>
      <c r="C12" s="21">
        <f t="shared" ref="C12:F12" si="1">SUM(C13:C14)</f>
        <v>0</v>
      </c>
      <c r="D12" s="21">
        <f t="shared" si="1"/>
        <v>0</v>
      </c>
      <c r="E12" s="21">
        <f t="shared" si="1"/>
        <v>0</v>
      </c>
      <c r="F12" s="21">
        <f t="shared" si="1"/>
        <v>0</v>
      </c>
      <c r="G12" s="23">
        <f>G13+G14</f>
        <v>0</v>
      </c>
    </row>
    <row r="13" spans="1:7" ht="14.4" x14ac:dyDescent="0.3">
      <c r="A13" s="24" t="s">
        <v>16</v>
      </c>
      <c r="B13" s="25">
        <v>0</v>
      </c>
      <c r="C13" s="25">
        <f>+D13-B13</f>
        <v>0</v>
      </c>
      <c r="D13" s="25">
        <v>0</v>
      </c>
      <c r="E13" s="25">
        <v>0</v>
      </c>
      <c r="F13" s="25">
        <v>0</v>
      </c>
      <c r="G13" s="23">
        <f>D13-E13</f>
        <v>0</v>
      </c>
    </row>
    <row r="14" spans="1:7" ht="14.4" x14ac:dyDescent="0.3">
      <c r="A14" s="24" t="s">
        <v>17</v>
      </c>
      <c r="B14" s="25"/>
      <c r="C14" s="25"/>
      <c r="D14" s="25"/>
      <c r="E14" s="25"/>
      <c r="F14" s="25"/>
      <c r="G14" s="23">
        <f t="shared" ref="G14:G15" si="2">D14-E14</f>
        <v>0</v>
      </c>
    </row>
    <row r="15" spans="1:7" ht="14.4" x14ac:dyDescent="0.3">
      <c r="A15" s="20" t="s">
        <v>18</v>
      </c>
      <c r="B15" s="21">
        <v>1953303.28</v>
      </c>
      <c r="C15" s="21">
        <f>+D15-B15</f>
        <v>1417557.9999999998</v>
      </c>
      <c r="D15" s="21">
        <v>3370861.28</v>
      </c>
      <c r="E15" s="21">
        <v>1119748.6100000001</v>
      </c>
      <c r="F15" s="21">
        <v>1119748.6100000001</v>
      </c>
      <c r="G15" s="23">
        <f t="shared" si="2"/>
        <v>2251112.67</v>
      </c>
    </row>
    <row r="16" spans="1:7" ht="14.4" x14ac:dyDescent="0.3">
      <c r="A16" s="26" t="s">
        <v>19</v>
      </c>
      <c r="B16" s="21">
        <f>SUM(B17:B18)</f>
        <v>0</v>
      </c>
      <c r="C16" s="21">
        <f t="shared" ref="C16:F16" si="3">SUM(C17:C18)</f>
        <v>0</v>
      </c>
      <c r="D16" s="21">
        <f t="shared" si="3"/>
        <v>0</v>
      </c>
      <c r="E16" s="21">
        <f t="shared" si="3"/>
        <v>0</v>
      </c>
      <c r="F16" s="21">
        <f t="shared" si="3"/>
        <v>0</v>
      </c>
      <c r="G16" s="23">
        <f t="shared" ref="G16" si="4">G17+G18</f>
        <v>0</v>
      </c>
    </row>
    <row r="17" spans="1:7" ht="14.4" x14ac:dyDescent="0.3">
      <c r="A17" s="24" t="s">
        <v>20</v>
      </c>
      <c r="B17" s="25"/>
      <c r="C17" s="25"/>
      <c r="D17" s="25"/>
      <c r="E17" s="25"/>
      <c r="F17" s="25"/>
      <c r="G17" s="23">
        <f>D17-E17</f>
        <v>0</v>
      </c>
    </row>
    <row r="18" spans="1:7" ht="14.4" x14ac:dyDescent="0.3">
      <c r="A18" s="24" t="s">
        <v>21</v>
      </c>
      <c r="B18" s="25"/>
      <c r="C18" s="25"/>
      <c r="D18" s="25"/>
      <c r="E18" s="25"/>
      <c r="F18" s="25"/>
      <c r="G18" s="23">
        <f>D18-E18</f>
        <v>0</v>
      </c>
    </row>
    <row r="19" spans="1:7" ht="14.4" x14ac:dyDescent="0.3">
      <c r="A19" s="20" t="s">
        <v>22</v>
      </c>
      <c r="B19" s="21">
        <v>2000000</v>
      </c>
      <c r="C19" s="21">
        <f>+D19-B19</f>
        <v>787491.41000000015</v>
      </c>
      <c r="D19" s="21">
        <v>2787491.41</v>
      </c>
      <c r="E19" s="21">
        <v>1649115.64</v>
      </c>
      <c r="F19" s="21">
        <v>1649115.64</v>
      </c>
      <c r="G19" s="23">
        <f>D19-E19</f>
        <v>1138375.7700000003</v>
      </c>
    </row>
    <row r="20" spans="1:7" ht="14.4" x14ac:dyDescent="0.3">
      <c r="A20" s="27"/>
      <c r="B20" s="28"/>
      <c r="C20" s="28"/>
      <c r="D20" s="28"/>
      <c r="E20" s="28"/>
      <c r="F20" s="28"/>
      <c r="G20" s="28"/>
    </row>
    <row r="21" spans="1:7" s="30" customFormat="1" ht="14.4" x14ac:dyDescent="0.3">
      <c r="A21" s="29" t="s">
        <v>23</v>
      </c>
      <c r="B21" s="19">
        <f>SUM(B22,B23,B24,B27,B28,B31)</f>
        <v>23066369.350000001</v>
      </c>
      <c r="C21" s="19">
        <f t="shared" ref="C21:F21" si="5">SUM(C22,C23,C24,C27,C28,C31)</f>
        <v>-823481.26000000164</v>
      </c>
      <c r="D21" s="19">
        <f t="shared" si="5"/>
        <v>22242888.09</v>
      </c>
      <c r="E21" s="19">
        <f t="shared" si="5"/>
        <v>15964141.5</v>
      </c>
      <c r="F21" s="19">
        <f t="shared" si="5"/>
        <v>15964141.5</v>
      </c>
      <c r="G21" s="19">
        <f>SUM(G22,G23,G24,G27,G28,G31)</f>
        <v>6278746.5899999999</v>
      </c>
    </row>
    <row r="22" spans="1:7" s="30" customFormat="1" ht="14.4" x14ac:dyDescent="0.3">
      <c r="A22" s="20" t="s">
        <v>13</v>
      </c>
      <c r="B22" s="21">
        <f>23066369.35-B24-B27-B31</f>
        <v>5070053.370000001</v>
      </c>
      <c r="C22" s="21">
        <f>+D22-B22</f>
        <v>-314700.63000000268</v>
      </c>
      <c r="D22" s="21">
        <f>22242888.09-D24-D27-D31</f>
        <v>4755352.7399999984</v>
      </c>
      <c r="E22" s="21">
        <f>15964141.5-E24-E27-E31</f>
        <v>3564657.6099999994</v>
      </c>
      <c r="F22" s="21">
        <f>15964141.5-F24-F27-F31</f>
        <v>3564657.6099999994</v>
      </c>
      <c r="G22" s="23">
        <f>D22-E22</f>
        <v>1190695.129999999</v>
      </c>
    </row>
    <row r="23" spans="1:7" s="30" customFormat="1" ht="14.4" x14ac:dyDescent="0.3">
      <c r="A23" s="20" t="s">
        <v>14</v>
      </c>
      <c r="B23" s="21"/>
      <c r="C23" s="21"/>
      <c r="D23" s="21"/>
      <c r="E23" s="21"/>
      <c r="F23" s="21"/>
      <c r="G23" s="23">
        <f>D23-E23</f>
        <v>0</v>
      </c>
    </row>
    <row r="24" spans="1:7" s="30" customFormat="1" ht="14.4" x14ac:dyDescent="0.3">
      <c r="A24" s="20" t="s">
        <v>15</v>
      </c>
      <c r="B24" s="21">
        <f>SUM(B25:B26)</f>
        <v>0</v>
      </c>
      <c r="C24" s="21">
        <f>+D24-B24</f>
        <v>0</v>
      </c>
      <c r="D24" s="21">
        <f t="shared" ref="D24:F24" si="6">SUM(D25:D26)</f>
        <v>0</v>
      </c>
      <c r="E24" s="21">
        <f t="shared" si="6"/>
        <v>0</v>
      </c>
      <c r="F24" s="21">
        <f t="shared" si="6"/>
        <v>0</v>
      </c>
      <c r="G24" s="23">
        <f t="shared" ref="G24" si="7">G25+G26</f>
        <v>0</v>
      </c>
    </row>
    <row r="25" spans="1:7" s="30" customFormat="1" ht="14.4" x14ac:dyDescent="0.3">
      <c r="A25" s="24" t="s">
        <v>16</v>
      </c>
      <c r="B25" s="25"/>
      <c r="C25" s="25"/>
      <c r="D25" s="25"/>
      <c r="E25" s="25"/>
      <c r="F25" s="25"/>
      <c r="G25" s="23">
        <f>D25-E25</f>
        <v>0</v>
      </c>
    </row>
    <row r="26" spans="1:7" s="30" customFormat="1" ht="14.4" x14ac:dyDescent="0.3">
      <c r="A26" s="24" t="s">
        <v>17</v>
      </c>
      <c r="B26" s="25"/>
      <c r="C26" s="25"/>
      <c r="D26" s="25"/>
      <c r="E26" s="25"/>
      <c r="F26" s="25"/>
      <c r="G26" s="23">
        <f t="shared" ref="G26:G27" si="8">D26-E26</f>
        <v>0</v>
      </c>
    </row>
    <row r="27" spans="1:7" s="30" customFormat="1" ht="14.4" x14ac:dyDescent="0.3">
      <c r="A27" s="20" t="s">
        <v>18</v>
      </c>
      <c r="B27" s="21">
        <v>17996315.98</v>
      </c>
      <c r="C27" s="21">
        <f>+D27-B27</f>
        <v>-508780.62999999896</v>
      </c>
      <c r="D27" s="21">
        <v>17487535.350000001</v>
      </c>
      <c r="E27" s="21">
        <v>12399483.890000001</v>
      </c>
      <c r="F27" s="21">
        <v>12399483.890000001</v>
      </c>
      <c r="G27" s="23">
        <f t="shared" si="8"/>
        <v>5088051.4600000009</v>
      </c>
    </row>
    <row r="28" spans="1:7" s="30" customFormat="1" ht="14.4" x14ac:dyDescent="0.3">
      <c r="A28" s="26" t="s">
        <v>19</v>
      </c>
      <c r="B28" s="21">
        <f>SUM(B29:B30)</f>
        <v>0</v>
      </c>
      <c r="C28" s="21">
        <f t="shared" ref="C28:F28" si="9">SUM(C29:C30)</f>
        <v>0</v>
      </c>
      <c r="D28" s="21">
        <f t="shared" si="9"/>
        <v>0</v>
      </c>
      <c r="E28" s="21">
        <f t="shared" si="9"/>
        <v>0</v>
      </c>
      <c r="F28" s="21">
        <f t="shared" si="9"/>
        <v>0</v>
      </c>
      <c r="G28" s="23">
        <f t="shared" ref="G28" si="10">G29+G30</f>
        <v>0</v>
      </c>
    </row>
    <row r="29" spans="1:7" s="30" customFormat="1" ht="14.4" x14ac:dyDescent="0.3">
      <c r="A29" s="24" t="s">
        <v>20</v>
      </c>
      <c r="B29" s="25"/>
      <c r="C29" s="25"/>
      <c r="D29" s="25"/>
      <c r="E29" s="25"/>
      <c r="F29" s="25"/>
      <c r="G29" s="23">
        <f>D29-E29</f>
        <v>0</v>
      </c>
    </row>
    <row r="30" spans="1:7" s="30" customFormat="1" ht="14.4" x14ac:dyDescent="0.3">
      <c r="A30" s="24" t="s">
        <v>21</v>
      </c>
      <c r="B30" s="25"/>
      <c r="C30" s="25"/>
      <c r="D30" s="25"/>
      <c r="E30" s="25"/>
      <c r="F30" s="25"/>
      <c r="G30" s="23">
        <f t="shared" ref="G30:G31" si="11">D30-E30</f>
        <v>0</v>
      </c>
    </row>
    <row r="31" spans="1:7" s="30" customFormat="1" ht="14.4" x14ac:dyDescent="0.3">
      <c r="A31" s="20" t="s">
        <v>22</v>
      </c>
      <c r="B31" s="21">
        <v>0</v>
      </c>
      <c r="C31" s="21">
        <f>+D31-B31</f>
        <v>0</v>
      </c>
      <c r="D31" s="21">
        <v>0</v>
      </c>
      <c r="E31" s="21">
        <v>0</v>
      </c>
      <c r="F31" s="21">
        <v>0</v>
      </c>
      <c r="G31" s="23">
        <f t="shared" si="11"/>
        <v>0</v>
      </c>
    </row>
    <row r="32" spans="1:7" ht="14.4" x14ac:dyDescent="0.3">
      <c r="A32" s="27"/>
      <c r="B32" s="28"/>
      <c r="C32" s="28"/>
      <c r="D32" s="28"/>
      <c r="E32" s="28"/>
      <c r="F32" s="28"/>
      <c r="G32" s="28"/>
    </row>
    <row r="33" spans="1:7" ht="14.4" x14ac:dyDescent="0.3">
      <c r="A33" s="31" t="s">
        <v>24</v>
      </c>
      <c r="B33" s="19">
        <f>B21+B9</f>
        <v>85451140.020000011</v>
      </c>
      <c r="C33" s="19">
        <f t="shared" ref="C33:G33" si="12">C21+C9</f>
        <v>-36821.170000009472</v>
      </c>
      <c r="D33" s="19">
        <f t="shared" si="12"/>
        <v>85414318.849999994</v>
      </c>
      <c r="E33" s="19">
        <f t="shared" si="12"/>
        <v>56588339.159999996</v>
      </c>
      <c r="F33" s="19">
        <f t="shared" si="12"/>
        <v>56296357.280000001</v>
      </c>
      <c r="G33" s="19">
        <f t="shared" si="12"/>
        <v>28825979.689999998</v>
      </c>
    </row>
    <row r="34" spans="1:7" ht="14.4" x14ac:dyDescent="0.3">
      <c r="A34" s="32"/>
      <c r="B34" s="33"/>
      <c r="C34" s="33"/>
      <c r="D34" s="33"/>
      <c r="E34" s="33"/>
      <c r="F34" s="33"/>
      <c r="G34" s="3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2022-05-09T17:15:14Z</dcterms:modified>
</cp:coreProperties>
</file>